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PARA PUBLICAR\"/>
    </mc:Choice>
  </mc:AlternateContent>
  <bookViews>
    <workbookView xWindow="0" yWindow="0" windowWidth="17100" windowHeight="9960"/>
  </bookViews>
  <sheets>
    <sheet name="Formato 7 a)" sheetId="1" r:id="rId1"/>
    <sheet name="Formato 7 b)" sheetId="2" r:id="rId2"/>
    <sheet name="Formato 7 c)" sheetId="3" r:id="rId3"/>
    <sheet name="Formato 7 d)" sheetId="4" r:id="rId4"/>
  </sheets>
  <externalReferences>
    <externalReference r:id="rId5"/>
    <externalReference r:id="rId6"/>
  </externalReferences>
  <definedNames>
    <definedName name="ANIO_INFORME">'[1]Info General'!$C$12</definedName>
    <definedName name="ANIO123R">'[2]Info General'!$G$25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nio6r">'[2]Info General'!$D$25</definedName>
    <definedName name="aniop8">'[2]Info General'!$H$23</definedName>
    <definedName name="bere">'[2]Info General'!$I$23</definedName>
    <definedName name="bere23">'[2]Info General'!$G$23</definedName>
    <definedName name="bere43">'[2]Info General'!$I$23</definedName>
    <definedName name="color">'[2]Info General'!$F$23</definedName>
    <definedName name="ENTIDAD">'[1]Info General'!$C$11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" l="1"/>
  <c r="F13" i="2" l="1"/>
  <c r="G13" i="2" s="1"/>
  <c r="E13" i="2"/>
  <c r="E14" i="2"/>
  <c r="F14" i="2" s="1"/>
  <c r="G14" i="2" s="1"/>
  <c r="C11" i="2"/>
  <c r="C10" i="2"/>
  <c r="C9" i="2"/>
  <c r="B12" i="2"/>
  <c r="C12" i="2" s="1"/>
  <c r="B11" i="2"/>
  <c r="B10" i="2"/>
  <c r="B9" i="2"/>
  <c r="C5" i="3" l="1"/>
  <c r="E5" i="3"/>
  <c r="B5" i="3"/>
  <c r="G6" i="2"/>
  <c r="D6" i="2"/>
  <c r="G18" i="4" l="1"/>
  <c r="F18" i="4"/>
  <c r="E18" i="4"/>
  <c r="D18" i="4"/>
  <c r="C18" i="4"/>
  <c r="B18" i="4"/>
  <c r="G7" i="4"/>
  <c r="F7" i="4"/>
  <c r="F29" i="4" s="1"/>
  <c r="E7" i="4"/>
  <c r="E29" i="4" s="1"/>
  <c r="D7" i="4"/>
  <c r="C7" i="4"/>
  <c r="B7" i="4"/>
  <c r="C29" i="4" l="1"/>
  <c r="B29" i="4"/>
  <c r="G29" i="4"/>
  <c r="D29" i="4"/>
  <c r="G36" i="3"/>
  <c r="F36" i="3"/>
  <c r="E36" i="3"/>
  <c r="D36" i="3"/>
  <c r="C36" i="3"/>
  <c r="B36" i="3"/>
  <c r="G28" i="3"/>
  <c r="F28" i="3"/>
  <c r="E28" i="3"/>
  <c r="D28" i="3"/>
  <c r="C28" i="3"/>
  <c r="B28" i="3"/>
  <c r="G21" i="3"/>
  <c r="F21" i="3"/>
  <c r="E21" i="3"/>
  <c r="D21" i="3"/>
  <c r="C21" i="3"/>
  <c r="B21" i="3"/>
  <c r="G7" i="3"/>
  <c r="F7" i="3"/>
  <c r="E7" i="3"/>
  <c r="D7" i="3"/>
  <c r="C7" i="3"/>
  <c r="B7" i="3"/>
  <c r="B31" i="3" l="1"/>
  <c r="F31" i="3"/>
  <c r="C31" i="3"/>
  <c r="G31" i="3"/>
  <c r="E31" i="3"/>
  <c r="D31" i="3"/>
  <c r="G19" i="2"/>
  <c r="F19" i="2"/>
  <c r="E19" i="2"/>
  <c r="D19" i="2"/>
  <c r="C19" i="2"/>
  <c r="B19" i="2"/>
  <c r="G8" i="2"/>
  <c r="F8" i="2"/>
  <c r="E8" i="2"/>
  <c r="D8" i="2"/>
  <c r="C8" i="2"/>
  <c r="B8" i="2"/>
  <c r="G30" i="2" l="1"/>
  <c r="E30" i="2"/>
  <c r="D30" i="2"/>
  <c r="C30" i="2"/>
  <c r="B30" i="2"/>
  <c r="F30" i="2"/>
  <c r="B8" i="1"/>
  <c r="G37" i="1" l="1"/>
  <c r="F37" i="1"/>
  <c r="E37" i="1"/>
  <c r="D37" i="1"/>
  <c r="C37" i="1"/>
  <c r="B37" i="1"/>
  <c r="G29" i="1"/>
  <c r="F29" i="1"/>
  <c r="E29" i="1"/>
  <c r="D29" i="1"/>
  <c r="C29" i="1"/>
  <c r="B29" i="1"/>
  <c r="B32" i="1" s="1"/>
  <c r="G22" i="1"/>
  <c r="F22" i="1"/>
  <c r="E22" i="1"/>
  <c r="D22" i="1"/>
  <c r="C22" i="1"/>
  <c r="B22" i="1"/>
  <c r="G8" i="1"/>
  <c r="G32" i="1" s="1"/>
  <c r="F8" i="1"/>
  <c r="E8" i="1"/>
  <c r="D8" i="1"/>
  <c r="C8" i="1"/>
  <c r="F32" i="1" l="1"/>
  <c r="E32" i="1"/>
  <c r="C32" i="1"/>
  <c r="D32" i="1"/>
</calcChain>
</file>

<file path=xl/sharedStrings.xml><?xml version="1.0" encoding="utf-8"?>
<sst xmlns="http://schemas.openxmlformats.org/spreadsheetml/2006/main" count="139" uniqueCount="95">
  <si>
    <t>Proyecciones de Ingresos - LDF</t>
  </si>
  <si>
    <t>(PESOS)</t>
  </si>
  <si>
    <t>(CIFRAS NOMINALES)</t>
  </si>
  <si>
    <t>Concepto (b)</t>
  </si>
  <si>
    <t>Año en Cuestión
(de proyecto de presupuesto) (c)</t>
  </si>
  <si>
    <t>1. Ingresos de Libre Disposición (1=A+B+C+D+E+F+G+H+I+J+K+L)</t>
  </si>
  <si>
    <t>A. Impuestos</t>
  </si>
  <si>
    <t>B. Cuotas y Aportaciones de Seguridad Social</t>
  </si>
  <si>
    <t>C. Contribuciones de Mejoras</t>
  </si>
  <si>
    <t xml:space="preserve">D. Derechos 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</si>
  <si>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</si>
  <si>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</si>
  <si>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</si>
  <si>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</si>
  <si>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</si>
  <si>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</si>
  <si>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</si>
  <si>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</si>
  <si>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</si>
  <si>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</si>
  <si>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</si>
  <si>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</si>
  <si>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</si>
  <si>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</si>
  <si>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3. Ingresos Derivados de Financiamientos (3=A)</t>
  </si>
  <si>
    <t>A. Ingresos Derivados de Financiamientos</t>
  </si>
  <si>
    <t>4.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</si>
  <si>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</si>
  <si>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</si>
  <si>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</si>
  <si>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</si>
  <si>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</si>
  <si>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</si>
  <si>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</si>
  <si>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</si>
  <si>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</si>
  <si>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</si>
  <si>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</si>
  <si>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</si>
  <si>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</si>
  <si>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</si>
  <si>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</si>
  <si>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</si>
  <si>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</si>
  <si>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</si>
  <si>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</si>
  <si>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</si>
  <si>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</si>
  <si>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</si>
  <si>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</si>
  <si>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</si>
  <si>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</si>
  <si>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</si>
  <si>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</si>
  <si>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</si>
  <si>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</si>
  <si>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</si>
  <si>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</si>
  <si>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</si>
  <si>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</si>
  <si>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</si>
  <si>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</si>
  <si>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</si>
  <si>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</si>
  <si>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</si>
  <si>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</si>
  <si>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</si>
  <si>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</si>
  <si>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</si>
  <si>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</si>
  <si>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</si>
  <si>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</si>
  <si>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</si>
  <si>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</si>
  <si>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</si>
  <si>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</si>
  <si>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</si>
  <si>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</si>
  <si>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r>
      <rPr>
        <vertAlign val="superscript"/>
        <sz val="8"/>
        <rFont val="Calibri"/>
        <family val="2"/>
      </rPr>
      <t>1</t>
    </r>
    <r>
      <rPr>
        <sz val="8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</si>
  <si>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8"/>
        <rFont val="Calibri"/>
        <family val="2"/>
      </rPr>
      <t>2</t>
    </r>
    <r>
      <rPr>
        <sz val="8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</si>
  <si>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a) Proyecciones de Ingresos - LDF</t>
  </si>
  <si>
    <t>Formato 7 c) Resultados de Ingresos - LDF</t>
  </si>
  <si>
    <t>2022 (d)</t>
  </si>
  <si>
    <t>2023 (d)</t>
  </si>
  <si>
    <t>2024 (d)</t>
  </si>
  <si>
    <t>2025 (d)</t>
  </si>
  <si>
    <t>2026 (d)</t>
  </si>
  <si>
    <t>2017 ¹ (c)</t>
  </si>
  <si>
    <t>2019 ¹ (c)</t>
  </si>
  <si>
    <t>Año del Ejercicio
Vigente 2 (d)</t>
  </si>
  <si>
    <t>2015 ¹ (c)</t>
  </si>
  <si>
    <t>2016 ¹ (c)</t>
  </si>
  <si>
    <t>2018 ¹ (c)</t>
  </si>
  <si>
    <t>Año del Ejercicio 
Vigente 2 (d)</t>
  </si>
  <si>
    <t>PODER JUDICIAL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</si>
</sst>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[Red]\-#,##0\ "/>
    <numFmt numFmtId="165" formatCode="0.00_ ;\-0.00\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vertAlign val="superscript"/>
      <sz val="8"/>
      <name val="Calibri"/>
      <family val="2"/>
    </font>
    <font>
      <sz val="8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3">
    <xf numFmtId="0" fontId="0" fillId="0" borderId="0" xfId="0"/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" fillId="3" borderId="6" xfId="0" applyFont="1" applyFill="1" applyBorder="1" applyAlignment="1">
      <alignment horizontal="left" vertical="center" indent="3"/>
    </xf>
    <xf numFmtId="0" fontId="0" fillId="3" borderId="9" xfId="0" applyFill="1" applyBorder="1" applyAlignment="1">
      <alignment horizontal="left" vertical="center" indent="6"/>
    </xf>
    <xf numFmtId="0" fontId="0" fillId="3" borderId="9" xfId="0" applyFill="1" applyBorder="1" applyAlignment="1" applyProtection="1">
      <alignment vertical="center"/>
      <protection locked="0"/>
    </xf>
    <xf numFmtId="0" fontId="0" fillId="3" borderId="9" xfId="0" applyFill="1" applyBorder="1"/>
    <xf numFmtId="0" fontId="0" fillId="3" borderId="9" xfId="0" applyFill="1" applyBorder="1" applyAlignment="1">
      <alignment vertical="center"/>
    </xf>
    <xf numFmtId="0" fontId="1" fillId="3" borderId="9" xfId="0" applyFont="1" applyFill="1" applyBorder="1" applyAlignment="1">
      <alignment horizontal="left" vertical="center" indent="3"/>
    </xf>
    <xf numFmtId="0" fontId="1" fillId="3" borderId="9" xfId="0" applyFont="1" applyFill="1" applyBorder="1" applyAlignment="1" applyProtection="1">
      <alignment vertical="center"/>
      <protection locked="0"/>
    </xf>
    <xf numFmtId="43" fontId="0" fillId="3" borderId="9" xfId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165" fontId="1" fillId="3" borderId="6" xfId="1" applyNumberFormat="1" applyFont="1" applyFill="1" applyBorder="1" applyAlignment="1" applyProtection="1">
      <alignment vertical="center"/>
      <protection locked="0"/>
    </xf>
    <xf numFmtId="165" fontId="1" fillId="3" borderId="9" xfId="1" applyNumberFormat="1" applyFont="1" applyFill="1" applyBorder="1" applyAlignment="1" applyProtection="1">
      <alignment vertical="center"/>
      <protection locked="0"/>
    </xf>
    <xf numFmtId="43" fontId="1" fillId="3" borderId="7" xfId="1" applyFont="1" applyFill="1" applyBorder="1" applyAlignment="1">
      <alignment vertical="center"/>
    </xf>
    <xf numFmtId="165" fontId="1" fillId="3" borderId="6" xfId="1" applyNumberFormat="1" applyFont="1" applyFill="1" applyBorder="1" applyAlignment="1" applyProtection="1">
      <alignment horizontal="right" vertical="center"/>
      <protection locked="0"/>
    </xf>
    <xf numFmtId="164" fontId="0" fillId="3" borderId="9" xfId="0" applyNumberFormat="1" applyFill="1" applyBorder="1" applyAlignment="1" applyProtection="1">
      <alignment horizontal="right" vertical="center"/>
      <protection locked="0"/>
    </xf>
    <xf numFmtId="0" fontId="0" fillId="3" borderId="9" xfId="0" applyFill="1" applyBorder="1" applyAlignment="1" applyProtection="1">
      <alignment horizontal="right" vertical="center"/>
      <protection locked="0"/>
    </xf>
    <xf numFmtId="0" fontId="0" fillId="3" borderId="9" xfId="0" applyFill="1" applyBorder="1" applyAlignment="1">
      <alignment horizontal="right" vertical="center"/>
    </xf>
    <xf numFmtId="0" fontId="1" fillId="3" borderId="9" xfId="0" applyFont="1" applyFill="1" applyBorder="1" applyAlignment="1" applyProtection="1">
      <alignment horizontal="right" vertical="center"/>
      <protection locked="0"/>
    </xf>
    <xf numFmtId="0" fontId="0" fillId="3" borderId="9" xfId="0" applyFill="1" applyBorder="1" applyAlignment="1">
      <alignment horizontal="left" vertical="center" wrapText="1" indent="6"/>
    </xf>
    <xf numFmtId="165" fontId="1" fillId="3" borderId="9" xfId="1" applyNumberFormat="1" applyFont="1" applyFill="1" applyBorder="1" applyAlignment="1" applyProtection="1">
      <alignment horizontal="right" vertical="center"/>
      <protection locked="0"/>
    </xf>
    <xf numFmtId="0" fontId="0" fillId="3" borderId="9" xfId="0" applyFill="1" applyBorder="1" applyAlignment="1">
      <alignment horizontal="left" vertical="center" wrapText="1" indent="3"/>
    </xf>
    <xf numFmtId="0" fontId="0" fillId="3" borderId="7" xfId="0" applyFill="1" applyBorder="1" applyAlignment="1">
      <alignment horizontal="right" vertical="center"/>
    </xf>
    <xf numFmtId="2" fontId="1" fillId="3" borderId="6" xfId="1" applyNumberFormat="1" applyFont="1" applyFill="1" applyBorder="1" applyAlignment="1" applyProtection="1">
      <alignment vertical="center"/>
      <protection locked="0"/>
    </xf>
    <xf numFmtId="1" fontId="0" fillId="3" borderId="9" xfId="0" applyNumberFormat="1" applyFill="1" applyBorder="1" applyAlignment="1" applyProtection="1">
      <alignment vertical="center"/>
      <protection locked="0"/>
    </xf>
    <xf numFmtId="0" fontId="0" fillId="3" borderId="9" xfId="0" applyFill="1" applyBorder="1" applyAlignment="1">
      <alignment horizontal="left" indent="6"/>
    </xf>
    <xf numFmtId="2" fontId="0" fillId="3" borderId="9" xfId="0" applyNumberFormat="1" applyFill="1" applyBorder="1" applyAlignment="1">
      <alignment vertical="center"/>
    </xf>
    <xf numFmtId="2" fontId="1" fillId="3" borderId="9" xfId="0" applyNumberFormat="1" applyFont="1" applyFill="1" applyBorder="1" applyAlignment="1" applyProtection="1">
      <alignment vertical="center"/>
      <protection locked="0"/>
    </xf>
    <xf numFmtId="0" fontId="1" fillId="3" borderId="9" xfId="0" applyFont="1" applyFill="1" applyBorder="1" applyAlignment="1">
      <alignment horizontal="left" indent="3"/>
    </xf>
    <xf numFmtId="2" fontId="1" fillId="3" borderId="9" xfId="1" applyNumberFormat="1" applyFont="1" applyFill="1" applyBorder="1" applyAlignment="1" applyProtection="1">
      <alignment vertical="center"/>
      <protection locked="0"/>
    </xf>
    <xf numFmtId="0" fontId="1" fillId="3" borderId="9" xfId="0" applyFont="1" applyFill="1" applyBorder="1" applyAlignment="1">
      <alignment vertical="center"/>
    </xf>
    <xf numFmtId="0" fontId="0" fillId="3" borderId="7" xfId="0" applyFill="1" applyBorder="1"/>
    <xf numFmtId="165" fontId="0" fillId="0" borderId="0" xfId="0" applyNumberFormat="1"/>
    <xf numFmtId="2" fontId="0" fillId="0" borderId="0" xfId="0" applyNumberFormat="1"/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STADOS%20FINANCIEROS%20Y%20PRESUPUESTALES\ESTADOS%20FINANCIEROS%202019\DICIEMBRE%202019%20ESTADOS%20FINANC%20Y%20CONTAB\LDF\0361_IDF_PJGT_000_19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RCHIVOS%20AL%2031%20DICIEMBRE%20DE%202020\ESTADOS%20FINANCIEROS%20Y%20PRESUPUESTALES\ESTADOS%20FINANCIEROS%202020\DIC_2020_EDO_FIN_PRES\LDF_4T\INF_ANUAL_CTA%20PUB_2020\Formatos_Anexo_1_Criterios_LDF_ANU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Gobierno del Estado de Guanajuato</v>
          </cell>
        </row>
        <row r="12">
          <cell r="C12">
            <v>2019</v>
          </cell>
        </row>
        <row r="23">
          <cell r="D23">
            <v>2020</v>
          </cell>
          <cell r="E23" t="str">
            <v>2021 (d)</v>
          </cell>
          <cell r="F23" t="str">
            <v>2022 (d)</v>
          </cell>
          <cell r="G23" t="str">
            <v>2023 (d)</v>
          </cell>
          <cell r="H23" t="str">
            <v>2024 (d)</v>
          </cell>
          <cell r="I23" t="str">
            <v>2025 (d)</v>
          </cell>
        </row>
        <row r="25">
          <cell r="D25" t="str">
            <v>2014 ¹ (c)</v>
          </cell>
          <cell r="E25" t="str">
            <v>2015 ¹ (c)</v>
          </cell>
          <cell r="F25" t="str">
            <v>2016 ¹ (c)</v>
          </cell>
          <cell r="G25" t="str">
            <v>2017 ¹ (c)</v>
          </cell>
          <cell r="H25" t="str">
            <v>2018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  <sheetName val="Hoja1"/>
    </sheetNames>
    <sheetDataSet>
      <sheetData sheetId="0"/>
      <sheetData sheetId="1">
        <row r="6">
          <cell r="C6" t="str">
            <v>PODER JUDICIAL DEL ESTADO DE GUANAJUATO, Gobierno del Estado de Guanajuato</v>
          </cell>
        </row>
        <row r="23">
          <cell r="F23" t="str">
            <v>2023 (d)</v>
          </cell>
          <cell r="G23" t="str">
            <v>2024 (d)</v>
          </cell>
          <cell r="H23" t="str">
            <v>2025 (d)</v>
          </cell>
          <cell r="I23" t="str">
            <v>2026 (d)</v>
          </cell>
        </row>
        <row r="25">
          <cell r="D25" t="str">
            <v>2015 ¹ (c)</v>
          </cell>
          <cell r="G25" t="str">
            <v>2018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zoomScale="84" zoomScaleNormal="84" workbookViewId="0">
      <selection activeCell="A2" sqref="A2:G2"/>
    </sheetView>
  </sheetViews>
  <sheetFormatPr baseColWidth="10" defaultRowHeight="15" x14ac:dyDescent="0.25"/>
  <cols>
    <col min="1" max="1" width="63.7109375" customWidth="1"/>
    <col min="2" max="2" width="23.7109375" customWidth="1"/>
    <col min="3" max="3" width="18.85546875" customWidth="1"/>
    <col min="4" max="4" width="18.28515625" customWidth="1"/>
    <col min="5" max="5" width="20.5703125" customWidth="1"/>
    <col min="6" max="6" width="18.85546875" customWidth="1"/>
    <col min="7" max="7" width="19.42578125" customWidth="1"/>
    <col min="8" max="8" width="27.42578125" customWidth="1"/>
  </cols>
  <sheetData>
    <row r="1" spans="1:7" ht="32.25" customHeight="1" x14ac:dyDescent="0.25">
      <c r="A1" s="38" t="s">
        <v>80</v>
      </c>
      <c r="B1" s="38"/>
      <c r="C1" s="38"/>
      <c r="D1" s="38"/>
      <c r="E1" s="38"/>
      <c r="F1" s="38"/>
      <c r="G1" s="38"/>
    </row>
    <row r="2" spans="1:7" x14ac:dyDescent="0.25">
      <c r="A2" s="39" t="s">
        <v>94</v>
      </c>
      <c r="B2" s="40"/>
      <c r="C2" s="40"/>
      <c r="D2" s="40"/>
      <c r="E2" s="40"/>
      <c r="F2" s="40"/>
      <c r="G2" s="41"/>
    </row>
    <row r="3" spans="1:7" x14ac:dyDescent="0.25">
      <c r="A3" s="42" t="s">
        <v>0</v>
      </c>
      <c r="B3" s="43"/>
      <c r="C3" s="43"/>
      <c r="D3" s="43"/>
      <c r="E3" s="43"/>
      <c r="F3" s="43"/>
      <c r="G3" s="44"/>
    </row>
    <row r="4" spans="1:7" x14ac:dyDescent="0.25">
      <c r="A4" s="42" t="s">
        <v>1</v>
      </c>
      <c r="B4" s="43"/>
      <c r="C4" s="43"/>
      <c r="D4" s="43"/>
      <c r="E4" s="43"/>
      <c r="F4" s="43"/>
      <c r="G4" s="44"/>
    </row>
    <row r="5" spans="1:7" x14ac:dyDescent="0.25">
      <c r="A5" s="42" t="s">
        <v>2</v>
      </c>
      <c r="B5" s="43"/>
      <c r="C5" s="43"/>
      <c r="D5" s="43"/>
      <c r="E5" s="43"/>
      <c r="F5" s="43"/>
      <c r="G5" s="44"/>
    </row>
    <row r="6" spans="1:7" x14ac:dyDescent="0.25">
      <c r="A6" s="47" t="s">
        <v>3</v>
      </c>
      <c r="B6" s="4">
        <v>2021</v>
      </c>
      <c r="C6" s="45" t="s">
        <v>82</v>
      </c>
      <c r="D6" s="45" t="s">
        <v>83</v>
      </c>
      <c r="E6" s="45" t="s">
        <v>84</v>
      </c>
      <c r="F6" s="45" t="s">
        <v>85</v>
      </c>
      <c r="G6" s="45" t="s">
        <v>86</v>
      </c>
    </row>
    <row r="7" spans="1:7" s="2" customFormat="1" ht="42.75" customHeight="1" x14ac:dyDescent="0.2">
      <c r="A7" s="48"/>
      <c r="B7" s="3" t="s">
        <v>4</v>
      </c>
      <c r="C7" s="46"/>
      <c r="D7" s="46"/>
      <c r="E7" s="46"/>
      <c r="F7" s="46"/>
      <c r="G7" s="46"/>
    </row>
    <row r="8" spans="1:7" x14ac:dyDescent="0.25">
      <c r="A8" s="6" t="s">
        <v>5</v>
      </c>
      <c r="B8" s="27">
        <f>SUM(B9:B20)</f>
        <v>632874561</v>
      </c>
      <c r="C8" s="27">
        <f t="shared" ref="C8:G8" si="0">SUM(C9:C20)</f>
        <v>663252540</v>
      </c>
      <c r="D8" s="27">
        <f t="shared" si="0"/>
        <v>688456136</v>
      </c>
      <c r="E8" s="27">
        <f t="shared" si="0"/>
        <v>714617470</v>
      </c>
      <c r="F8" s="27">
        <f t="shared" si="0"/>
        <v>741772933</v>
      </c>
      <c r="G8" s="27">
        <f t="shared" si="0"/>
        <v>769960305</v>
      </c>
    </row>
    <row r="9" spans="1:7" x14ac:dyDescent="0.25">
      <c r="A9" s="7" t="s">
        <v>6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</row>
    <row r="10" spans="1:7" x14ac:dyDescent="0.25">
      <c r="A10" s="7" t="s">
        <v>7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</row>
    <row r="11" spans="1:7" x14ac:dyDescent="0.25">
      <c r="A11" s="7" t="s">
        <v>8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</row>
    <row r="12" spans="1:7" x14ac:dyDescent="0.25">
      <c r="A12" s="7" t="s">
        <v>9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</row>
    <row r="13" spans="1:7" x14ac:dyDescent="0.25">
      <c r="A13" s="7" t="s">
        <v>10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</row>
    <row r="14" spans="1:7" x14ac:dyDescent="0.25">
      <c r="A14" s="7" t="s">
        <v>11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</row>
    <row r="15" spans="1:7" x14ac:dyDescent="0.25">
      <c r="A15" s="7" t="s">
        <v>12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</row>
    <row r="16" spans="1:7" x14ac:dyDescent="0.25">
      <c r="A16" s="7" t="s">
        <v>13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</row>
    <row r="17" spans="1:7" x14ac:dyDescent="0.25">
      <c r="A17" s="29" t="s">
        <v>14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</row>
    <row r="18" spans="1:7" x14ac:dyDescent="0.25">
      <c r="A18" s="7" t="s">
        <v>15</v>
      </c>
      <c r="B18" s="28">
        <v>632874561</v>
      </c>
      <c r="C18" s="28">
        <v>663252540</v>
      </c>
      <c r="D18" s="28">
        <v>688456136</v>
      </c>
      <c r="E18" s="28">
        <v>714617470</v>
      </c>
      <c r="F18" s="28">
        <v>741772933</v>
      </c>
      <c r="G18" s="28">
        <v>769960305</v>
      </c>
    </row>
    <row r="19" spans="1:7" x14ac:dyDescent="0.25">
      <c r="A19" s="7" t="s">
        <v>16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</row>
    <row r="20" spans="1:7" x14ac:dyDescent="0.25">
      <c r="A20" s="7" t="s">
        <v>17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</row>
    <row r="21" spans="1:7" x14ac:dyDescent="0.25">
      <c r="A21" s="10"/>
      <c r="B21" s="30"/>
      <c r="C21" s="30"/>
      <c r="D21" s="30"/>
      <c r="E21" s="30"/>
      <c r="F21" s="30"/>
      <c r="G21" s="30"/>
    </row>
    <row r="22" spans="1:7" x14ac:dyDescent="0.25">
      <c r="A22" s="11" t="s">
        <v>18</v>
      </c>
      <c r="B22" s="31">
        <f t="shared" ref="B22:G22" si="1">SUM(B23:B27)</f>
        <v>0</v>
      </c>
      <c r="C22" s="31">
        <f t="shared" si="1"/>
        <v>0</v>
      </c>
      <c r="D22" s="31">
        <f t="shared" si="1"/>
        <v>0</v>
      </c>
      <c r="E22" s="31">
        <f t="shared" si="1"/>
        <v>0</v>
      </c>
      <c r="F22" s="31">
        <f t="shared" si="1"/>
        <v>0</v>
      </c>
      <c r="G22" s="31">
        <f t="shared" si="1"/>
        <v>0</v>
      </c>
    </row>
    <row r="23" spans="1:7" x14ac:dyDescent="0.25">
      <c r="A23" s="7" t="s">
        <v>19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</row>
    <row r="24" spans="1:7" x14ac:dyDescent="0.25">
      <c r="A24" s="7" t="s">
        <v>20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</row>
    <row r="25" spans="1:7" x14ac:dyDescent="0.25">
      <c r="A25" s="7" t="s">
        <v>21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</row>
    <row r="26" spans="1:7" ht="31.5" customHeight="1" x14ac:dyDescent="0.25">
      <c r="A26" s="23" t="s">
        <v>22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</row>
    <row r="27" spans="1:7" x14ac:dyDescent="0.25">
      <c r="A27" s="7" t="s">
        <v>23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</row>
    <row r="28" spans="1:7" x14ac:dyDescent="0.25">
      <c r="A28" s="10"/>
      <c r="B28" s="28"/>
      <c r="C28" s="28"/>
      <c r="D28" s="28"/>
      <c r="E28" s="28"/>
      <c r="F28" s="28"/>
      <c r="G28" s="28"/>
    </row>
    <row r="29" spans="1:7" x14ac:dyDescent="0.25">
      <c r="A29" s="11" t="s">
        <v>24</v>
      </c>
      <c r="B29" s="31">
        <f t="shared" ref="B29:G29" si="2">B30</f>
        <v>0</v>
      </c>
      <c r="C29" s="31">
        <f t="shared" si="2"/>
        <v>0</v>
      </c>
      <c r="D29" s="31">
        <f t="shared" si="2"/>
        <v>0</v>
      </c>
      <c r="E29" s="31">
        <f t="shared" si="2"/>
        <v>0</v>
      </c>
      <c r="F29" s="31">
        <f t="shared" si="2"/>
        <v>0</v>
      </c>
      <c r="G29" s="31">
        <f t="shared" si="2"/>
        <v>0</v>
      </c>
    </row>
    <row r="30" spans="1:7" x14ac:dyDescent="0.25">
      <c r="A30" s="7" t="s">
        <v>25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</row>
    <row r="31" spans="1:7" x14ac:dyDescent="0.25">
      <c r="A31" s="10"/>
      <c r="B31" s="30"/>
      <c r="C31" s="30"/>
      <c r="D31" s="30"/>
      <c r="E31" s="30"/>
      <c r="F31" s="30"/>
      <c r="G31" s="30"/>
    </row>
    <row r="32" spans="1:7" x14ac:dyDescent="0.25">
      <c r="A32" s="32" t="s">
        <v>26</v>
      </c>
      <c r="B32" s="33">
        <f t="shared" ref="B32:F32" si="3">B29+B22+B8</f>
        <v>632874561</v>
      </c>
      <c r="C32" s="33">
        <f t="shared" si="3"/>
        <v>663252540</v>
      </c>
      <c r="D32" s="33">
        <f t="shared" si="3"/>
        <v>688456136</v>
      </c>
      <c r="E32" s="33">
        <f t="shared" si="3"/>
        <v>714617470</v>
      </c>
      <c r="F32" s="33">
        <f t="shared" si="3"/>
        <v>741772933</v>
      </c>
      <c r="G32" s="33">
        <f>G29+G22+G8</f>
        <v>769960305</v>
      </c>
    </row>
    <row r="33" spans="1:7" x14ac:dyDescent="0.25">
      <c r="A33" s="10"/>
      <c r="B33" s="10"/>
      <c r="C33" s="10"/>
      <c r="D33" s="10"/>
      <c r="E33" s="10"/>
      <c r="F33" s="10"/>
      <c r="G33" s="10"/>
    </row>
    <row r="34" spans="1:7" x14ac:dyDescent="0.25">
      <c r="A34" s="11" t="s">
        <v>27</v>
      </c>
      <c r="B34" s="34"/>
      <c r="C34" s="34"/>
      <c r="D34" s="34"/>
      <c r="E34" s="34"/>
      <c r="F34" s="34"/>
      <c r="G34" s="34"/>
    </row>
    <row r="35" spans="1:7" ht="24.75" customHeight="1" x14ac:dyDescent="0.25">
      <c r="A35" s="25" t="s">
        <v>28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</row>
    <row r="36" spans="1:7" ht="28.5" customHeight="1" x14ac:dyDescent="0.25">
      <c r="A36" s="25" t="s">
        <v>29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</row>
    <row r="37" spans="1:7" ht="20.100000000000001" customHeight="1" x14ac:dyDescent="0.25">
      <c r="A37" s="11" t="s">
        <v>30</v>
      </c>
      <c r="B37" s="12">
        <f t="shared" ref="B37:G37" si="4">B36+B35</f>
        <v>0</v>
      </c>
      <c r="C37" s="12">
        <f t="shared" si="4"/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 t="shared" si="4"/>
        <v>0</v>
      </c>
    </row>
    <row r="38" spans="1:7" ht="20.100000000000001" customHeight="1" x14ac:dyDescent="0.25">
      <c r="A38" s="14"/>
      <c r="B38" s="35"/>
      <c r="C38" s="35"/>
      <c r="D38" s="35"/>
      <c r="E38" s="35"/>
      <c r="F38" s="35"/>
      <c r="G38" s="35"/>
    </row>
    <row r="41" spans="1:7" x14ac:dyDescent="0.25">
      <c r="C41" s="37"/>
      <c r="G41" s="37"/>
    </row>
  </sheetData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type="decimal" allowBlank="1" showInputMessage="1" showErrorMessage="1" sqref="B8:G37">
      <formula1>-1.79769313486231E+100</formula1>
      <formula2>1.79769313486231E+100</formula2>
    </dataValidation>
    <dataValidation allowBlank="1" showInputMessage="1" showErrorMessage="1" prompt="Año 5 (d)" sqref="G6:G7"/>
    <dataValidation allowBlank="1" showInputMessage="1" showErrorMessage="1" prompt="Año 4 (d)" sqref="F6:F7"/>
    <dataValidation allowBlank="1" showInputMessage="1" showErrorMessage="1" prompt="Año 3 (d)" sqref="E6:E7"/>
    <dataValidation allowBlank="1" showInputMessage="1" showErrorMessage="1" prompt="Año 2 (d)" sqref="D6:D7"/>
    <dataValidation allowBlank="1" showInputMessage="1" showErrorMessage="1" prompt="Año 1 (d)" sqref="C6:C7"/>
  </dataValidations>
  <pageMargins left="0.70866141732283472" right="0.70866141732283472" top="0.74803149606299213" bottom="0.74803149606299213" header="0.31496062992125984" footer="0.31496062992125984"/>
  <pageSetup scale="65" orientation="landscape" horizontalDpi="4294967295" verticalDpi="4294967295" r:id="rId1"/>
  <ignoredErrors>
    <ignoredError sqref="B8:G12 B19:G31 B33:G39 B32:F3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D13" sqref="D13"/>
    </sheetView>
  </sheetViews>
  <sheetFormatPr baseColWidth="10" defaultRowHeight="15" x14ac:dyDescent="0.25"/>
  <cols>
    <col min="1" max="1" width="64.140625" customWidth="1"/>
    <col min="2" max="2" width="20.7109375" customWidth="1"/>
    <col min="3" max="3" width="17.7109375" customWidth="1"/>
    <col min="4" max="7" width="17.85546875" customWidth="1"/>
  </cols>
  <sheetData>
    <row r="1" spans="1:7" ht="15.75" x14ac:dyDescent="0.25">
      <c r="A1" s="49" t="s">
        <v>31</v>
      </c>
      <c r="B1" s="49"/>
      <c r="C1" s="49"/>
      <c r="D1" s="49"/>
      <c r="E1" s="49"/>
      <c r="F1" s="49"/>
      <c r="G1" s="49"/>
    </row>
    <row r="2" spans="1:7" x14ac:dyDescent="0.25">
      <c r="A2" s="39" t="s">
        <v>94</v>
      </c>
      <c r="B2" s="40"/>
      <c r="C2" s="40"/>
      <c r="D2" s="40"/>
      <c r="E2" s="40"/>
      <c r="F2" s="40"/>
      <c r="G2" s="41"/>
    </row>
    <row r="3" spans="1:7" x14ac:dyDescent="0.25">
      <c r="A3" s="42" t="s">
        <v>32</v>
      </c>
      <c r="B3" s="43"/>
      <c r="C3" s="43"/>
      <c r="D3" s="43"/>
      <c r="E3" s="43"/>
      <c r="F3" s="43"/>
      <c r="G3" s="44"/>
    </row>
    <row r="4" spans="1:7" x14ac:dyDescent="0.25">
      <c r="A4" s="42" t="s">
        <v>1</v>
      </c>
      <c r="B4" s="43"/>
      <c r="C4" s="43"/>
      <c r="D4" s="43"/>
      <c r="E4" s="43"/>
      <c r="F4" s="43"/>
      <c r="G4" s="44"/>
    </row>
    <row r="5" spans="1:7" x14ac:dyDescent="0.25">
      <c r="A5" s="42" t="s">
        <v>2</v>
      </c>
      <c r="B5" s="43"/>
      <c r="C5" s="43"/>
      <c r="D5" s="43"/>
      <c r="E5" s="43"/>
      <c r="F5" s="43"/>
      <c r="G5" s="44"/>
    </row>
    <row r="6" spans="1:7" x14ac:dyDescent="0.25">
      <c r="A6" s="50" t="s">
        <v>33</v>
      </c>
      <c r="B6" s="4">
        <v>2021</v>
      </c>
      <c r="C6" s="45" t="s">
        <v>82</v>
      </c>
      <c r="D6" s="45" t="str">
        <f>color</f>
        <v>2023 (d)</v>
      </c>
      <c r="E6" s="45" t="s">
        <v>84</v>
      </c>
      <c r="F6" s="45" t="s">
        <v>85</v>
      </c>
      <c r="G6" s="45" t="str">
        <f>bere43</f>
        <v>2026 (d)</v>
      </c>
    </row>
    <row r="7" spans="1:7" ht="45" customHeight="1" x14ac:dyDescent="0.25">
      <c r="A7" s="51"/>
      <c r="B7" s="3" t="s">
        <v>4</v>
      </c>
      <c r="C7" s="46"/>
      <c r="D7" s="46"/>
      <c r="E7" s="46"/>
      <c r="F7" s="46"/>
      <c r="G7" s="46"/>
    </row>
    <row r="8" spans="1:7" x14ac:dyDescent="0.25">
      <c r="A8" s="6" t="s">
        <v>34</v>
      </c>
      <c r="B8" s="15">
        <f t="shared" ref="B8:G8" si="0">SUM(B9:B17)</f>
        <v>632874561</v>
      </c>
      <c r="C8" s="15">
        <f t="shared" si="0"/>
        <v>663252540</v>
      </c>
      <c r="D8" s="15">
        <f t="shared" si="0"/>
        <v>688456136</v>
      </c>
      <c r="E8" s="15">
        <f t="shared" si="0"/>
        <v>714617469</v>
      </c>
      <c r="F8" s="15">
        <f t="shared" si="0"/>
        <v>741772934</v>
      </c>
      <c r="G8" s="15">
        <f t="shared" si="0"/>
        <v>769960305</v>
      </c>
    </row>
    <row r="9" spans="1:7" x14ac:dyDescent="0.25">
      <c r="A9" s="7" t="s">
        <v>35</v>
      </c>
      <c r="B9" s="8">
        <f>462424750+9956730</f>
        <v>472381480</v>
      </c>
      <c r="C9" s="8">
        <f>B9+25000000</f>
        <v>497381480</v>
      </c>
      <c r="D9" s="8">
        <v>516281976</v>
      </c>
      <c r="E9" s="8">
        <v>535900691</v>
      </c>
      <c r="F9" s="8">
        <v>556264918</v>
      </c>
      <c r="G9" s="8">
        <v>577402984</v>
      </c>
    </row>
    <row r="10" spans="1:7" x14ac:dyDescent="0.25">
      <c r="A10" s="7" t="s">
        <v>36</v>
      </c>
      <c r="B10" s="8">
        <f>19732191+366062</f>
        <v>20098253</v>
      </c>
      <c r="C10" s="8">
        <f>B10+1377979</f>
        <v>21476232</v>
      </c>
      <c r="D10" s="8">
        <v>22292329</v>
      </c>
      <c r="E10" s="8">
        <v>23139437</v>
      </c>
      <c r="F10" s="8">
        <v>24018736</v>
      </c>
      <c r="G10" s="8">
        <v>24931448</v>
      </c>
    </row>
    <row r="11" spans="1:7" x14ac:dyDescent="0.25">
      <c r="A11" s="7" t="s">
        <v>37</v>
      </c>
      <c r="B11" s="8">
        <f>130379823+2518461</f>
        <v>132898284</v>
      </c>
      <c r="C11" s="8">
        <f>B11+4000000</f>
        <v>136898284</v>
      </c>
      <c r="D11" s="8">
        <v>142100419</v>
      </c>
      <c r="E11" s="8">
        <v>147500235</v>
      </c>
      <c r="F11" s="8">
        <v>153105244</v>
      </c>
      <c r="G11" s="8">
        <v>158923243</v>
      </c>
    </row>
    <row r="12" spans="1:7" x14ac:dyDescent="0.25">
      <c r="A12" s="7" t="s">
        <v>38</v>
      </c>
      <c r="B12" s="8">
        <f>4635780+1945392</f>
        <v>6581172</v>
      </c>
      <c r="C12" s="8">
        <f>B12</f>
        <v>6581172</v>
      </c>
      <c r="D12" s="8">
        <v>6831256</v>
      </c>
      <c r="E12" s="8">
        <v>7090844</v>
      </c>
      <c r="F12" s="8">
        <v>7360296</v>
      </c>
      <c r="G12" s="8">
        <v>7639988</v>
      </c>
    </row>
    <row r="13" spans="1:7" x14ac:dyDescent="0.25">
      <c r="A13" s="7" t="s">
        <v>39</v>
      </c>
      <c r="B13" s="8">
        <v>0</v>
      </c>
      <c r="C13" s="8">
        <v>0</v>
      </c>
      <c r="D13" s="8">
        <v>0</v>
      </c>
      <c r="E13" s="8">
        <f t="shared" ref="E13:G14" si="1">D13*1.038</f>
        <v>0</v>
      </c>
      <c r="F13" s="8">
        <f t="shared" si="1"/>
        <v>0</v>
      </c>
      <c r="G13" s="8">
        <f t="shared" si="1"/>
        <v>0</v>
      </c>
    </row>
    <row r="14" spans="1:7" x14ac:dyDescent="0.25">
      <c r="A14" s="7" t="s">
        <v>40</v>
      </c>
      <c r="B14" s="8">
        <v>0</v>
      </c>
      <c r="C14" s="8">
        <v>0</v>
      </c>
      <c r="D14" s="8">
        <v>0</v>
      </c>
      <c r="E14" s="8">
        <f t="shared" si="1"/>
        <v>0</v>
      </c>
      <c r="F14" s="8">
        <f t="shared" si="1"/>
        <v>0</v>
      </c>
      <c r="G14" s="8">
        <f t="shared" si="1"/>
        <v>0</v>
      </c>
    </row>
    <row r="15" spans="1:7" x14ac:dyDescent="0.25">
      <c r="A15" s="7" t="s">
        <v>41</v>
      </c>
      <c r="B15" s="8">
        <v>915372</v>
      </c>
      <c r="C15" s="8">
        <v>915372</v>
      </c>
      <c r="D15" s="8">
        <v>950156</v>
      </c>
      <c r="E15" s="8">
        <v>986262</v>
      </c>
      <c r="F15" s="8">
        <v>1023740</v>
      </c>
      <c r="G15" s="8">
        <v>1062642</v>
      </c>
    </row>
    <row r="16" spans="1:7" x14ac:dyDescent="0.25">
      <c r="A16" s="7" t="s">
        <v>42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</row>
    <row r="17" spans="1:7" x14ac:dyDescent="0.25">
      <c r="A17" s="7" t="s">
        <v>43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</row>
    <row r="18" spans="1:7" x14ac:dyDescent="0.25">
      <c r="A18" s="9"/>
      <c r="B18" s="10"/>
      <c r="C18" s="10"/>
      <c r="D18" s="10"/>
      <c r="E18" s="10"/>
      <c r="F18" s="10"/>
      <c r="G18" s="10"/>
    </row>
    <row r="19" spans="1:7" x14ac:dyDescent="0.25">
      <c r="A19" s="11" t="s">
        <v>44</v>
      </c>
      <c r="B19" s="12">
        <f t="shared" ref="B19:G19" si="2">SUM(B20:B28)</f>
        <v>0</v>
      </c>
      <c r="C19" s="12">
        <f t="shared" si="2"/>
        <v>0</v>
      </c>
      <c r="D19" s="12">
        <f t="shared" si="2"/>
        <v>0</v>
      </c>
      <c r="E19" s="12">
        <f t="shared" si="2"/>
        <v>0</v>
      </c>
      <c r="F19" s="12">
        <f t="shared" si="2"/>
        <v>0</v>
      </c>
      <c r="G19" s="12">
        <f t="shared" si="2"/>
        <v>0</v>
      </c>
    </row>
    <row r="20" spans="1:7" x14ac:dyDescent="0.25">
      <c r="A20" s="7" t="s">
        <v>35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</row>
    <row r="21" spans="1:7" x14ac:dyDescent="0.25">
      <c r="A21" s="7" t="s">
        <v>36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spans="1:7" x14ac:dyDescent="0.25">
      <c r="A22" s="7" t="s">
        <v>37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x14ac:dyDescent="0.25">
      <c r="A23" s="7" t="s">
        <v>38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x14ac:dyDescent="0.25">
      <c r="A24" s="7" t="s">
        <v>39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x14ac:dyDescent="0.25">
      <c r="A25" s="7" t="s">
        <v>40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x14ac:dyDescent="0.25">
      <c r="A26" s="7" t="s">
        <v>41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x14ac:dyDescent="0.25">
      <c r="A27" s="7" t="s">
        <v>45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</row>
    <row r="28" spans="1:7" x14ac:dyDescent="0.25">
      <c r="A28" s="7" t="s">
        <v>43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</row>
    <row r="29" spans="1:7" x14ac:dyDescent="0.25">
      <c r="A29" s="10"/>
      <c r="B29" s="13"/>
      <c r="C29" s="13"/>
      <c r="D29" s="13"/>
      <c r="E29" s="13"/>
      <c r="F29" s="13"/>
      <c r="G29" s="13"/>
    </row>
    <row r="30" spans="1:7" x14ac:dyDescent="0.25">
      <c r="A30" s="11" t="s">
        <v>46</v>
      </c>
      <c r="B30" s="16">
        <f t="shared" ref="B30:G30" si="3">B8+B19</f>
        <v>632874561</v>
      </c>
      <c r="C30" s="16">
        <f t="shared" si="3"/>
        <v>663252540</v>
      </c>
      <c r="D30" s="16">
        <f t="shared" si="3"/>
        <v>688456136</v>
      </c>
      <c r="E30" s="16">
        <f t="shared" si="3"/>
        <v>714617469</v>
      </c>
      <c r="F30" s="16">
        <f t="shared" si="3"/>
        <v>741772934</v>
      </c>
      <c r="G30" s="16">
        <f t="shared" si="3"/>
        <v>769960305</v>
      </c>
    </row>
    <row r="31" spans="1:7" x14ac:dyDescent="0.25">
      <c r="A31" s="14"/>
      <c r="B31" s="14"/>
      <c r="C31" s="14"/>
      <c r="D31" s="14"/>
      <c r="E31" s="14"/>
      <c r="F31" s="14"/>
      <c r="G31" s="14"/>
    </row>
    <row r="33" spans="3:7" x14ac:dyDescent="0.25">
      <c r="C33" s="36"/>
    </row>
    <row r="34" spans="3:7" x14ac:dyDescent="0.25">
      <c r="C34" s="37"/>
      <c r="G34" s="36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="82" zoomScaleNormal="82" workbookViewId="0">
      <selection activeCell="A2" sqref="A2:G2"/>
    </sheetView>
  </sheetViews>
  <sheetFormatPr baseColWidth="10" defaultRowHeight="15" x14ac:dyDescent="0.25"/>
  <cols>
    <col min="1" max="1" width="68.28515625" customWidth="1"/>
    <col min="2" max="7" width="18.140625" customWidth="1"/>
  </cols>
  <sheetData>
    <row r="1" spans="1:7" ht="21" x14ac:dyDescent="0.25">
      <c r="A1" s="38" t="s">
        <v>81</v>
      </c>
      <c r="B1" s="38"/>
      <c r="C1" s="38"/>
      <c r="D1" s="38"/>
      <c r="E1" s="38"/>
      <c r="F1" s="38"/>
      <c r="G1" s="38"/>
    </row>
    <row r="2" spans="1:7" x14ac:dyDescent="0.25">
      <c r="A2" s="39" t="s">
        <v>94</v>
      </c>
      <c r="B2" s="40"/>
      <c r="C2" s="40"/>
      <c r="D2" s="40"/>
      <c r="E2" s="40"/>
      <c r="F2" s="40"/>
      <c r="G2" s="41"/>
    </row>
    <row r="3" spans="1:7" x14ac:dyDescent="0.25">
      <c r="A3" s="42" t="s">
        <v>47</v>
      </c>
      <c r="B3" s="43"/>
      <c r="C3" s="43"/>
      <c r="D3" s="43"/>
      <c r="E3" s="43"/>
      <c r="F3" s="43"/>
      <c r="G3" s="44"/>
    </row>
    <row r="4" spans="1:7" x14ac:dyDescent="0.25">
      <c r="A4" s="53" t="s">
        <v>1</v>
      </c>
      <c r="B4" s="54"/>
      <c r="C4" s="54"/>
      <c r="D4" s="54"/>
      <c r="E4" s="54"/>
      <c r="F4" s="54"/>
      <c r="G4" s="55"/>
    </row>
    <row r="5" spans="1:7" ht="15" customHeight="1" x14ac:dyDescent="0.25">
      <c r="A5" s="56" t="s">
        <v>3</v>
      </c>
      <c r="B5" s="58" t="str">
        <f>anio6r</f>
        <v>2015 ¹ (c)</v>
      </c>
      <c r="C5" s="58" t="str">
        <f>ANIO3R</f>
        <v>2016 ¹ (c)</v>
      </c>
      <c r="D5" s="58" t="s">
        <v>87</v>
      </c>
      <c r="E5" s="58" t="str">
        <f>ANIO123R</f>
        <v>2018 ¹ (c)</v>
      </c>
      <c r="F5" s="58" t="s">
        <v>88</v>
      </c>
      <c r="G5" s="4">
        <v>2020</v>
      </c>
    </row>
    <row r="6" spans="1:7" ht="41.25" customHeight="1" x14ac:dyDescent="0.25">
      <c r="A6" s="57"/>
      <c r="B6" s="59"/>
      <c r="C6" s="59"/>
      <c r="D6" s="59"/>
      <c r="E6" s="59"/>
      <c r="F6" s="59"/>
      <c r="G6" s="3" t="s">
        <v>89</v>
      </c>
    </row>
    <row r="7" spans="1:7" x14ac:dyDescent="0.25">
      <c r="A7" s="6" t="s">
        <v>48</v>
      </c>
      <c r="B7" s="18">
        <f t="shared" ref="B7:G7" si="0">SUM(B8:B19)</f>
        <v>405444515.32999998</v>
      </c>
      <c r="C7" s="18">
        <f t="shared" si="0"/>
        <v>382153687.36000001</v>
      </c>
      <c r="D7" s="18">
        <f t="shared" si="0"/>
        <v>392738860.86000001</v>
      </c>
      <c r="E7" s="18">
        <f t="shared" si="0"/>
        <v>511180147.81</v>
      </c>
      <c r="F7" s="18">
        <f t="shared" si="0"/>
        <v>538806420.22000003</v>
      </c>
      <c r="G7" s="18">
        <f t="shared" si="0"/>
        <v>630088234.3900001</v>
      </c>
    </row>
    <row r="8" spans="1:7" x14ac:dyDescent="0.25">
      <c r="A8" s="7" t="s">
        <v>49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7" t="s">
        <v>50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20">
        <v>0</v>
      </c>
    </row>
    <row r="10" spans="1:7" x14ac:dyDescent="0.25">
      <c r="A10" s="7" t="s">
        <v>51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20">
        <v>0</v>
      </c>
    </row>
    <row r="11" spans="1:7" x14ac:dyDescent="0.25">
      <c r="A11" s="7" t="s">
        <v>52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20">
        <v>0</v>
      </c>
    </row>
    <row r="12" spans="1:7" x14ac:dyDescent="0.25">
      <c r="A12" s="7" t="s">
        <v>53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7" t="s">
        <v>54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25">
      <c r="A14" s="7" t="s">
        <v>55</v>
      </c>
      <c r="B14" s="20">
        <v>0</v>
      </c>
      <c r="C14" s="20">
        <v>0</v>
      </c>
      <c r="D14" s="20">
        <v>0</v>
      </c>
      <c r="E14" s="20">
        <v>2083122.61</v>
      </c>
      <c r="F14" s="20">
        <v>2581021.2999999998</v>
      </c>
      <c r="G14" s="20">
        <v>2031614.32</v>
      </c>
    </row>
    <row r="15" spans="1:7" x14ac:dyDescent="0.25">
      <c r="A15" s="7" t="s">
        <v>56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7" t="s">
        <v>57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7" t="s">
        <v>58</v>
      </c>
      <c r="B17" s="20">
        <v>405444515.32999998</v>
      </c>
      <c r="C17" s="20">
        <v>381368509.36000001</v>
      </c>
      <c r="D17" s="20">
        <v>392053939.49000001</v>
      </c>
      <c r="E17" s="20">
        <f>507870838.62+1226186.58</f>
        <v>509097025.19999999</v>
      </c>
      <c r="F17" s="20">
        <v>536225398.92000002</v>
      </c>
      <c r="G17" s="20">
        <v>628056620.07000005</v>
      </c>
    </row>
    <row r="18" spans="1:7" x14ac:dyDescent="0.25">
      <c r="A18" s="7" t="s">
        <v>59</v>
      </c>
      <c r="B18" s="20">
        <v>0</v>
      </c>
      <c r="C18" s="20">
        <v>785178</v>
      </c>
      <c r="D18" s="20">
        <v>684921.37</v>
      </c>
      <c r="E18" s="20">
        <v>0</v>
      </c>
      <c r="F18" s="20">
        <v>0</v>
      </c>
      <c r="G18" s="20">
        <v>0</v>
      </c>
    </row>
    <row r="19" spans="1:7" x14ac:dyDescent="0.25">
      <c r="A19" s="7" t="s">
        <v>60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10"/>
      <c r="B20" s="21"/>
      <c r="C20" s="21"/>
      <c r="D20" s="21"/>
      <c r="E20" s="21"/>
      <c r="F20" s="21"/>
      <c r="G20" s="21"/>
    </row>
    <row r="21" spans="1:7" x14ac:dyDescent="0.25">
      <c r="A21" s="11" t="s">
        <v>61</v>
      </c>
      <c r="B21" s="22">
        <f t="shared" ref="B21:G21" si="1">SUM(B22:B26)</f>
        <v>0</v>
      </c>
      <c r="C21" s="22">
        <f t="shared" si="1"/>
        <v>0</v>
      </c>
      <c r="D21" s="22">
        <f t="shared" si="1"/>
        <v>0</v>
      </c>
      <c r="E21" s="22">
        <f t="shared" si="1"/>
        <v>0</v>
      </c>
      <c r="F21" s="22">
        <f t="shared" si="1"/>
        <v>0</v>
      </c>
      <c r="G21" s="22">
        <f t="shared" si="1"/>
        <v>0</v>
      </c>
    </row>
    <row r="22" spans="1:7" x14ac:dyDescent="0.25">
      <c r="A22" s="7" t="s">
        <v>62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20">
        <v>0</v>
      </c>
    </row>
    <row r="23" spans="1:7" x14ac:dyDescent="0.25">
      <c r="A23" s="7" t="s">
        <v>63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20">
        <v>0</v>
      </c>
    </row>
    <row r="24" spans="1:7" x14ac:dyDescent="0.25">
      <c r="A24" s="7" t="s">
        <v>64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20">
        <v>0</v>
      </c>
    </row>
    <row r="25" spans="1:7" ht="30" x14ac:dyDescent="0.25">
      <c r="A25" s="23" t="s">
        <v>65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20">
        <v>0</v>
      </c>
    </row>
    <row r="26" spans="1:7" x14ac:dyDescent="0.25">
      <c r="A26" s="7" t="s">
        <v>66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20">
        <v>0</v>
      </c>
    </row>
    <row r="27" spans="1:7" x14ac:dyDescent="0.25">
      <c r="A27" s="10"/>
      <c r="B27" s="21"/>
      <c r="C27" s="21"/>
      <c r="D27" s="21"/>
      <c r="E27" s="21"/>
      <c r="F27" s="21"/>
      <c r="G27" s="21"/>
    </row>
    <row r="28" spans="1:7" x14ac:dyDescent="0.25">
      <c r="A28" s="11" t="s">
        <v>67</v>
      </c>
      <c r="B28" s="22">
        <f t="shared" ref="B28:G28" si="2">B29</f>
        <v>0</v>
      </c>
      <c r="C28" s="22">
        <f t="shared" si="2"/>
        <v>0</v>
      </c>
      <c r="D28" s="22">
        <f t="shared" si="2"/>
        <v>0</v>
      </c>
      <c r="E28" s="22">
        <f t="shared" si="2"/>
        <v>0</v>
      </c>
      <c r="F28" s="22">
        <f t="shared" si="2"/>
        <v>0</v>
      </c>
      <c r="G28" s="22">
        <f t="shared" si="2"/>
        <v>0</v>
      </c>
    </row>
    <row r="29" spans="1:7" x14ac:dyDescent="0.25">
      <c r="A29" s="7" t="s">
        <v>25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20">
        <v>0</v>
      </c>
    </row>
    <row r="30" spans="1:7" x14ac:dyDescent="0.25">
      <c r="A30" s="10"/>
      <c r="B30" s="21"/>
      <c r="C30" s="21"/>
      <c r="D30" s="21"/>
      <c r="E30" s="21"/>
      <c r="F30" s="21"/>
      <c r="G30" s="21"/>
    </row>
    <row r="31" spans="1:7" x14ac:dyDescent="0.25">
      <c r="A31" s="11" t="s">
        <v>68</v>
      </c>
      <c r="B31" s="24">
        <f t="shared" ref="B31:G31" si="3">B7+B21+B28</f>
        <v>405444515.32999998</v>
      </c>
      <c r="C31" s="24">
        <f t="shared" si="3"/>
        <v>382153687.36000001</v>
      </c>
      <c r="D31" s="24">
        <f t="shared" si="3"/>
        <v>392738860.86000001</v>
      </c>
      <c r="E31" s="24">
        <f t="shared" si="3"/>
        <v>511180147.81</v>
      </c>
      <c r="F31" s="24">
        <f t="shared" si="3"/>
        <v>538806420.22000003</v>
      </c>
      <c r="G31" s="24">
        <f t="shared" si="3"/>
        <v>630088234.3900001</v>
      </c>
    </row>
    <row r="32" spans="1:7" x14ac:dyDescent="0.25">
      <c r="A32" s="10"/>
      <c r="B32" s="21"/>
      <c r="C32" s="21"/>
      <c r="D32" s="21"/>
      <c r="E32" s="21"/>
      <c r="F32" s="21"/>
      <c r="G32" s="21"/>
    </row>
    <row r="33" spans="1:7" x14ac:dyDescent="0.25">
      <c r="A33" s="11" t="s">
        <v>27</v>
      </c>
      <c r="B33" s="21"/>
      <c r="C33" s="21"/>
      <c r="D33" s="21"/>
      <c r="E33" s="21"/>
      <c r="F33" s="21"/>
      <c r="G33" s="21"/>
    </row>
    <row r="34" spans="1:7" ht="28.5" customHeight="1" x14ac:dyDescent="0.25">
      <c r="A34" s="25" t="s">
        <v>28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20">
        <v>0</v>
      </c>
    </row>
    <row r="35" spans="1:7" ht="29.25" customHeight="1" x14ac:dyDescent="0.25">
      <c r="A35" s="25" t="s">
        <v>69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20">
        <v>0</v>
      </c>
    </row>
    <row r="36" spans="1:7" ht="18" customHeight="1" x14ac:dyDescent="0.25">
      <c r="A36" s="11" t="s">
        <v>70</v>
      </c>
      <c r="B36" s="22">
        <f t="shared" ref="B36:G36" si="4">B34+B35</f>
        <v>0</v>
      </c>
      <c r="C36" s="22">
        <f t="shared" si="4"/>
        <v>0</v>
      </c>
      <c r="D36" s="22">
        <f t="shared" si="4"/>
        <v>0</v>
      </c>
      <c r="E36" s="22">
        <f t="shared" si="4"/>
        <v>0</v>
      </c>
      <c r="F36" s="22">
        <f t="shared" si="4"/>
        <v>0</v>
      </c>
      <c r="G36" s="22">
        <f t="shared" si="4"/>
        <v>0</v>
      </c>
    </row>
    <row r="37" spans="1:7" ht="18" customHeight="1" x14ac:dyDescent="0.25">
      <c r="A37" s="14"/>
      <c r="B37" s="26"/>
      <c r="C37" s="26"/>
      <c r="D37" s="26"/>
      <c r="E37" s="26"/>
      <c r="F37" s="26"/>
      <c r="G37" s="26"/>
    </row>
    <row r="38" spans="1:7" ht="18" customHeight="1" x14ac:dyDescent="0.25">
      <c r="A38" s="52" t="s">
        <v>78</v>
      </c>
      <c r="B38" s="52"/>
      <c r="C38" s="52"/>
      <c r="D38" s="52"/>
      <c r="E38" s="52"/>
      <c r="F38" s="52"/>
      <c r="G38" s="52"/>
    </row>
    <row r="39" spans="1:7" ht="18" customHeight="1" x14ac:dyDescent="0.25">
      <c r="A39" s="52" t="s">
        <v>79</v>
      </c>
      <c r="B39" s="52"/>
      <c r="C39" s="52"/>
      <c r="D39" s="52"/>
      <c r="E39" s="52"/>
      <c r="F39" s="52"/>
      <c r="G39" s="52"/>
    </row>
    <row r="40" spans="1:7" ht="18" customHeight="1" x14ac:dyDescent="0.25"/>
    <row r="41" spans="1:7" ht="18" customHeight="1" x14ac:dyDescent="0.25"/>
    <row r="42" spans="1:7" ht="18" customHeight="1" x14ac:dyDescent="0.25"/>
    <row r="43" spans="1:7" ht="18" customHeight="1" x14ac:dyDescent="0.25"/>
    <row r="44" spans="1:7" ht="18" customHeight="1" x14ac:dyDescent="0.25"/>
    <row r="45" spans="1:7" ht="18" customHeight="1" x14ac:dyDescent="0.25"/>
    <row r="46" spans="1:7" ht="18" customHeight="1" x14ac:dyDescent="0.25"/>
    <row r="47" spans="1:7" ht="18" customHeight="1" x14ac:dyDescent="0.25"/>
    <row r="48" spans="1:7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</sheetData>
  <mergeCells count="12">
    <mergeCell ref="A1:G1"/>
    <mergeCell ref="A38:G38"/>
    <mergeCell ref="A39:G39"/>
    <mergeCell ref="A2:G2"/>
    <mergeCell ref="A3:G3"/>
    <mergeCell ref="A4:G4"/>
    <mergeCell ref="A5:A6"/>
    <mergeCell ref="B5:B6"/>
    <mergeCell ref="C5:C6"/>
    <mergeCell ref="D5:D6"/>
    <mergeCell ref="E5:E6"/>
    <mergeCell ref="F5:F6"/>
  </mergeCells>
  <dataValidations count="5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C5:D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0866141732283472" right="0.51181102362204722" top="0.74803149606299213" bottom="0.74803149606299213" header="0.31496062992125984" footer="0.31496062992125984"/>
  <pageSetup scale="65" orientation="landscape" horizontalDpi="4294967295" verticalDpi="4294967295" r:id="rId1"/>
  <ignoredErrors>
    <ignoredError sqref="B7:G7 B8:F8 B9:F9 B10:F10 B11:F11 B20:G21 B27:G28 B22:F22 B23:F23 B24:F24 B25:F25 B26:F26 B30:G33 B29:F29 B36:G37 B34:F34 B35:F3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pane xSplit="1" topLeftCell="B1" activePane="topRight" state="frozen"/>
      <selection pane="topRight" activeCell="C19" sqref="C19:C20"/>
    </sheetView>
  </sheetViews>
  <sheetFormatPr baseColWidth="10" defaultRowHeight="15" x14ac:dyDescent="0.25"/>
  <cols>
    <col min="1" max="1" width="69.42578125" customWidth="1"/>
    <col min="2" max="7" width="20.7109375" customWidth="1"/>
  </cols>
  <sheetData>
    <row r="1" spans="1:7" ht="22.5" customHeight="1" x14ac:dyDescent="0.25">
      <c r="A1" s="49" t="s">
        <v>73</v>
      </c>
      <c r="B1" s="49"/>
      <c r="C1" s="49"/>
      <c r="D1" s="49"/>
      <c r="E1" s="49"/>
      <c r="F1" s="49"/>
      <c r="G1" s="49"/>
    </row>
    <row r="2" spans="1:7" x14ac:dyDescent="0.25">
      <c r="A2" s="39" t="s">
        <v>94</v>
      </c>
      <c r="B2" s="40"/>
      <c r="C2" s="40"/>
      <c r="D2" s="40"/>
      <c r="E2" s="40"/>
      <c r="F2" s="40"/>
      <c r="G2" s="41"/>
    </row>
    <row r="3" spans="1:7" x14ac:dyDescent="0.25">
      <c r="A3" s="42" t="s">
        <v>74</v>
      </c>
      <c r="B3" s="43"/>
      <c r="C3" s="43"/>
      <c r="D3" s="43"/>
      <c r="E3" s="43"/>
      <c r="F3" s="43"/>
      <c r="G3" s="44"/>
    </row>
    <row r="4" spans="1:7" x14ac:dyDescent="0.25">
      <c r="A4" s="53" t="s">
        <v>1</v>
      </c>
      <c r="B4" s="54"/>
      <c r="C4" s="54"/>
      <c r="D4" s="54"/>
      <c r="E4" s="54"/>
      <c r="F4" s="54"/>
      <c r="G4" s="55"/>
    </row>
    <row r="5" spans="1:7" x14ac:dyDescent="0.25">
      <c r="A5" s="61" t="s">
        <v>33</v>
      </c>
      <c r="B5" s="58" t="s">
        <v>90</v>
      </c>
      <c r="C5" s="58" t="s">
        <v>91</v>
      </c>
      <c r="D5" s="58" t="s">
        <v>87</v>
      </c>
      <c r="E5" s="58" t="s">
        <v>92</v>
      </c>
      <c r="F5" s="58" t="s">
        <v>88</v>
      </c>
      <c r="G5" s="1">
        <v>2020</v>
      </c>
    </row>
    <row r="6" spans="1:7" ht="30" x14ac:dyDescent="0.25">
      <c r="A6" s="62"/>
      <c r="B6" s="59"/>
      <c r="C6" s="59"/>
      <c r="D6" s="59"/>
      <c r="E6" s="59"/>
      <c r="F6" s="59"/>
      <c r="G6" s="3" t="s">
        <v>93</v>
      </c>
    </row>
    <row r="7" spans="1:7" x14ac:dyDescent="0.25">
      <c r="A7" s="6" t="s">
        <v>75</v>
      </c>
      <c r="B7" s="15">
        <f t="shared" ref="B7:G7" si="0">SUM(B8:B16)</f>
        <v>365634050.20000005</v>
      </c>
      <c r="C7" s="15">
        <f t="shared" si="0"/>
        <v>333807151.66999996</v>
      </c>
      <c r="D7" s="15">
        <f t="shared" si="0"/>
        <v>357603785.13999999</v>
      </c>
      <c r="E7" s="15">
        <f t="shared" si="0"/>
        <v>475933510.52000004</v>
      </c>
      <c r="F7" s="15">
        <f t="shared" si="0"/>
        <v>535478381.97000003</v>
      </c>
      <c r="G7" s="15">
        <f t="shared" si="0"/>
        <v>608393254.78000009</v>
      </c>
    </row>
    <row r="8" spans="1:7" x14ac:dyDescent="0.25">
      <c r="A8" s="7" t="s">
        <v>35</v>
      </c>
      <c r="B8" s="8">
        <v>236762118.71000001</v>
      </c>
      <c r="C8" s="8">
        <v>259328999.56999999</v>
      </c>
      <c r="D8" s="8">
        <v>281913208.98000002</v>
      </c>
      <c r="E8" s="8">
        <v>312422009.73000002</v>
      </c>
      <c r="F8" s="8">
        <v>353249230.47000003</v>
      </c>
      <c r="G8" s="8">
        <v>394551384.41000003</v>
      </c>
    </row>
    <row r="9" spans="1:7" x14ac:dyDescent="0.25">
      <c r="A9" s="7" t="s">
        <v>36</v>
      </c>
      <c r="B9" s="8">
        <v>12425789.029999999</v>
      </c>
      <c r="C9" s="8">
        <v>8069392.9100000001</v>
      </c>
      <c r="D9" s="8">
        <v>7702761.3600000003</v>
      </c>
      <c r="E9" s="8">
        <v>19489265.210000001</v>
      </c>
      <c r="F9" s="8">
        <v>22386289.539999999</v>
      </c>
      <c r="G9" s="8">
        <v>22985076.91</v>
      </c>
    </row>
    <row r="10" spans="1:7" x14ac:dyDescent="0.25">
      <c r="A10" s="7" t="s">
        <v>37</v>
      </c>
      <c r="B10" s="8">
        <v>53932496.880000003</v>
      </c>
      <c r="C10" s="8">
        <v>57108281.850000001</v>
      </c>
      <c r="D10" s="8">
        <v>58429124.780000001</v>
      </c>
      <c r="E10" s="8">
        <v>99553588.239999995</v>
      </c>
      <c r="F10" s="8">
        <v>107619655.48999999</v>
      </c>
      <c r="G10" s="8">
        <v>117993678.31</v>
      </c>
    </row>
    <row r="11" spans="1:7" x14ac:dyDescent="0.25">
      <c r="A11" s="7" t="s">
        <v>38</v>
      </c>
      <c r="B11" s="8">
        <v>8428897.5</v>
      </c>
      <c r="C11" s="8">
        <v>8614762.1400000006</v>
      </c>
      <c r="D11" s="8">
        <v>8820105.5</v>
      </c>
      <c r="E11" s="8">
        <v>4184338.66</v>
      </c>
      <c r="F11" s="8">
        <v>4761955.33</v>
      </c>
      <c r="G11" s="8">
        <v>4787426</v>
      </c>
    </row>
    <row r="12" spans="1:7" x14ac:dyDescent="0.25">
      <c r="A12" s="7" t="s">
        <v>39</v>
      </c>
      <c r="B12" s="8">
        <v>3544736.3</v>
      </c>
      <c r="C12" s="8">
        <v>685715.2</v>
      </c>
      <c r="D12" s="8">
        <v>738584.52</v>
      </c>
      <c r="E12" s="8">
        <v>28103162.829999998</v>
      </c>
      <c r="F12" s="8">
        <v>32778173.829999998</v>
      </c>
      <c r="G12" s="8">
        <v>46404689.759999998</v>
      </c>
    </row>
    <row r="13" spans="1:7" x14ac:dyDescent="0.25">
      <c r="A13" s="7" t="s">
        <v>40</v>
      </c>
      <c r="B13" s="8">
        <v>50540011.780000001</v>
      </c>
      <c r="C13" s="8">
        <v>0</v>
      </c>
      <c r="D13" s="8">
        <v>0</v>
      </c>
      <c r="E13" s="8">
        <v>12181145.85</v>
      </c>
      <c r="F13" s="8">
        <v>14683077.310000001</v>
      </c>
      <c r="G13" s="8">
        <v>21670999.390000001</v>
      </c>
    </row>
    <row r="14" spans="1:7" x14ac:dyDescent="0.25">
      <c r="A14" s="7" t="s">
        <v>41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</row>
    <row r="15" spans="1:7" x14ac:dyDescent="0.25">
      <c r="A15" s="7" t="s">
        <v>42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x14ac:dyDescent="0.25">
      <c r="A16" s="7" t="s">
        <v>43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1" t="s">
        <v>76</v>
      </c>
      <c r="B18" s="12">
        <f t="shared" ref="B18:G18" si="1">SUM(B19:B27)</f>
        <v>0</v>
      </c>
      <c r="C18" s="12">
        <f t="shared" si="1"/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7" t="s">
        <v>35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 x14ac:dyDescent="0.25">
      <c r="A20" s="7" t="s">
        <v>36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</row>
    <row r="21" spans="1:7" x14ac:dyDescent="0.25">
      <c r="A21" s="7" t="s">
        <v>37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spans="1:7" x14ac:dyDescent="0.25">
      <c r="A22" s="7" t="s">
        <v>38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x14ac:dyDescent="0.25">
      <c r="A23" s="7" t="s">
        <v>39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x14ac:dyDescent="0.25">
      <c r="A24" s="7" t="s">
        <v>40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x14ac:dyDescent="0.25">
      <c r="A25" s="7" t="s">
        <v>41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x14ac:dyDescent="0.25">
      <c r="A26" s="7" t="s">
        <v>45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x14ac:dyDescent="0.25">
      <c r="A27" s="7" t="s">
        <v>43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1" t="s">
        <v>77</v>
      </c>
      <c r="B29" s="16">
        <f t="shared" ref="B29:G29" si="2">B7+B18</f>
        <v>365634050.20000005</v>
      </c>
      <c r="C29" s="16">
        <f t="shared" si="2"/>
        <v>333807151.66999996</v>
      </c>
      <c r="D29" s="16">
        <f t="shared" si="2"/>
        <v>357603785.13999999</v>
      </c>
      <c r="E29" s="16">
        <f t="shared" si="2"/>
        <v>475933510.52000004</v>
      </c>
      <c r="F29" s="16">
        <f t="shared" si="2"/>
        <v>535478381.97000003</v>
      </c>
      <c r="G29" s="16">
        <f t="shared" si="2"/>
        <v>608393254.78000009</v>
      </c>
    </row>
    <row r="30" spans="1:7" x14ac:dyDescent="0.25">
      <c r="A30" s="14"/>
      <c r="B30" s="17"/>
      <c r="C30" s="17"/>
      <c r="D30" s="17"/>
      <c r="E30" s="17"/>
      <c r="F30" s="17"/>
      <c r="G30" s="17"/>
    </row>
    <row r="31" spans="1:7" x14ac:dyDescent="0.25">
      <c r="A31" s="5"/>
    </row>
    <row r="32" spans="1:7" x14ac:dyDescent="0.25">
      <c r="A32" s="60" t="s">
        <v>71</v>
      </c>
      <c r="B32" s="60"/>
      <c r="C32" s="60"/>
      <c r="D32" s="60"/>
      <c r="E32" s="60"/>
      <c r="F32" s="60"/>
      <c r="G32" s="60"/>
    </row>
    <row r="33" spans="1:7" x14ac:dyDescent="0.25">
      <c r="A33" s="60" t="s">
        <v>72</v>
      </c>
      <c r="B33" s="60"/>
      <c r="C33" s="60"/>
      <c r="D33" s="60"/>
      <c r="E33" s="60"/>
      <c r="F33" s="60"/>
      <c r="G33" s="60"/>
    </row>
  </sheetData>
  <mergeCells count="12">
    <mergeCell ref="A32:G32"/>
    <mergeCell ref="A33:G33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51181102362204722" right="0.11811023622047245" top="0.74803149606299213" bottom="0.74803149606299213" header="0.31496062992125984" footer="0.31496062992125984"/>
  <pageSetup scale="6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Formato 7 a)</vt:lpstr>
      <vt:lpstr>Formato 7 b)</vt:lpstr>
      <vt:lpstr>Formato 7 c)</vt:lpstr>
      <vt:lpstr>Formato 7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Piedad PNA. Navarrete Aguado</dc:creator>
  <cp:lastModifiedBy>Usuario</cp:lastModifiedBy>
  <cp:lastPrinted>2020-01-27T21:51:45Z</cp:lastPrinted>
  <dcterms:created xsi:type="dcterms:W3CDTF">2020-01-23T00:42:57Z</dcterms:created>
  <dcterms:modified xsi:type="dcterms:W3CDTF">2020-11-27T18:04:25Z</dcterms:modified>
</cp:coreProperties>
</file>